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5" windowWidth="18135" windowHeight="11760" activeTab="3"/>
  </bookViews>
  <sheets>
    <sheet name="Sheet1" sheetId="1" r:id="rId1"/>
    <sheet name="Sheet2" sheetId="2" r:id="rId2"/>
    <sheet name="t" sheetId="3" r:id="rId3"/>
    <sheet name="independent" sheetId="4" r:id="rId4"/>
    <sheet name="Sheet4" sheetId="5" r:id="rId5"/>
    <sheet name="Sheet5" sheetId="6" r:id="rId6"/>
    <sheet name="Sheet6" sheetId="7" r:id="rId7"/>
    <sheet name="Sheet3" sheetId="8" r:id="rId8"/>
  </sheets>
  <calcPr calcId="125725"/>
</workbook>
</file>

<file path=xl/calcChain.xml><?xml version="1.0" encoding="utf-8"?>
<calcChain xmlns="http://schemas.openxmlformats.org/spreadsheetml/2006/main">
  <c r="H9" i="4"/>
  <c r="H7"/>
  <c r="H6"/>
  <c r="H5"/>
  <c r="I4"/>
  <c r="H4"/>
  <c r="I3"/>
  <c r="H3"/>
  <c r="D11" i="8"/>
  <c r="D9"/>
  <c r="D7"/>
  <c r="D6"/>
  <c r="D4"/>
  <c r="D3"/>
  <c r="G2" i="3"/>
  <c r="F2"/>
  <c r="E2"/>
  <c r="D2"/>
  <c r="C2"/>
  <c r="B2"/>
  <c r="D12" i="2"/>
  <c r="G8"/>
  <c r="E8"/>
  <c r="D8"/>
  <c r="C4"/>
  <c r="C3"/>
  <c r="C2"/>
  <c r="A1" i="1"/>
  <c r="C9" i="2"/>
  <c r="C7"/>
  <c r="C10"/>
</calcChain>
</file>

<file path=xl/sharedStrings.xml><?xml version="1.0" encoding="utf-8"?>
<sst xmlns="http://schemas.openxmlformats.org/spreadsheetml/2006/main" count="49" uniqueCount="32">
  <si>
    <t>DF</t>
    <phoneticPr fontId="1" type="noConversion"/>
  </si>
  <si>
    <t>Groom</t>
    <phoneticPr fontId="2" type="noConversion"/>
  </si>
  <si>
    <t>Bride</t>
    <phoneticPr fontId="2" type="noConversion"/>
  </si>
  <si>
    <t>Before drug</t>
    <phoneticPr fontId="2" type="noConversion"/>
  </si>
  <si>
    <t>after drug</t>
    <phoneticPr fontId="2" type="noConversion"/>
  </si>
  <si>
    <t xml:space="preserve">difference </t>
    <phoneticPr fontId="2" type="noConversion"/>
  </si>
  <si>
    <t>平均數</t>
    <phoneticPr fontId="3" type="noConversion"/>
  </si>
  <si>
    <t>標準差</t>
    <phoneticPr fontId="3" type="noConversion"/>
  </si>
  <si>
    <t>標準誤</t>
    <phoneticPr fontId="3" type="noConversion"/>
  </si>
  <si>
    <t>母群平均數</t>
    <phoneticPr fontId="3" type="noConversion"/>
  </si>
  <si>
    <t>Z值</t>
    <phoneticPr fontId="3" type="noConversion"/>
  </si>
  <si>
    <t>pvalue</t>
    <phoneticPr fontId="3" type="noConversion"/>
  </si>
  <si>
    <t>女生</t>
    <phoneticPr fontId="2" type="noConversion"/>
  </si>
  <si>
    <t>男生</t>
    <phoneticPr fontId="2" type="noConversion"/>
  </si>
  <si>
    <t>平均數</t>
  </si>
  <si>
    <t>標準誤</t>
  </si>
  <si>
    <t>中間值</t>
  </si>
  <si>
    <t>眾數</t>
  </si>
  <si>
    <t>標準差</t>
  </si>
  <si>
    <t>變異數</t>
  </si>
  <si>
    <t>峰度</t>
  </si>
  <si>
    <t>偏態</t>
  </si>
  <si>
    <t>範圍</t>
  </si>
  <si>
    <t>最小值</t>
  </si>
  <si>
    <t>最大值</t>
  </si>
  <si>
    <t>總和</t>
  </si>
  <si>
    <t>個數</t>
  </si>
  <si>
    <t>離均差平方和</t>
    <phoneticPr fontId="2" type="noConversion"/>
  </si>
  <si>
    <t>自由度</t>
    <phoneticPr fontId="2" type="noConversion"/>
  </si>
  <si>
    <t>併組變異數</t>
    <phoneticPr fontId="2" type="noConversion"/>
  </si>
  <si>
    <t>標準誤</t>
    <phoneticPr fontId="2" type="noConversion"/>
  </si>
  <si>
    <t>t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</si>
</sst>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0.000000_ "/>
    <numFmt numFmtId="177" formatCode="0.0000_ "/>
    <numFmt numFmtId="178" formatCode="0_);[Red]\(0\)"/>
    <numFmt numFmtId="179" formatCode="0.00_ "/>
  </numFmts>
  <fonts count="4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2" xfId="0" applyFill="1" applyBorder="1" applyAlignment="1">
      <alignment horizontal="centerContinuous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>
    <row r="1" spans="1:1">
      <c r="A1">
        <f>NORMDIST(1.5,0,1,1)</f>
        <v>0.93319279873114191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0"/>
  <sheetViews>
    <sheetView workbookViewId="0">
      <selection sqref="A1:A65536"/>
    </sheetView>
  </sheetViews>
  <sheetFormatPr defaultRowHeight="16.5"/>
  <cols>
    <col min="4" max="4" width="12.875" bestFit="1" customWidth="1"/>
  </cols>
  <sheetData>
    <row r="1" spans="1:7">
      <c r="A1">
        <v>12.2</v>
      </c>
    </row>
    <row r="2" spans="1:7">
      <c r="A2">
        <v>7.8</v>
      </c>
      <c r="C2">
        <f>AVERAGE(A1:A50)</f>
        <v>18.233999999999995</v>
      </c>
      <c r="D2">
        <v>18.234000000000002</v>
      </c>
    </row>
    <row r="3" spans="1:7">
      <c r="A3">
        <v>16.100000000000001</v>
      </c>
      <c r="C3">
        <f>STDEV(A1:A50)</f>
        <v>4.9504322631298399</v>
      </c>
      <c r="D3">
        <v>4.95</v>
      </c>
    </row>
    <row r="4" spans="1:7">
      <c r="A4">
        <v>22.4</v>
      </c>
      <c r="C4">
        <f>4/(50^0.5)</f>
        <v>0.56568542494923801</v>
      </c>
    </row>
    <row r="5" spans="1:7">
      <c r="A5">
        <v>22.2</v>
      </c>
    </row>
    <row r="6" spans="1:7">
      <c r="A6">
        <v>19.5</v>
      </c>
      <c r="C6">
        <v>20</v>
      </c>
    </row>
    <row r="7" spans="1:7">
      <c r="A7">
        <v>14.7</v>
      </c>
      <c r="C7">
        <f>(C6-C2)/C4</f>
        <v>3.1218764389386169</v>
      </c>
    </row>
    <row r="8" spans="1:7">
      <c r="A8">
        <v>22</v>
      </c>
      <c r="D8">
        <f>NORMDIST(1.96,0,1,1)</f>
        <v>0.97500210485177963</v>
      </c>
      <c r="E8">
        <f>NORMSDIST(1.96)</f>
        <v>0.97500210485177963</v>
      </c>
      <c r="G8">
        <f>NORMINV(0.975,0,1)</f>
        <v>1.959963984540054</v>
      </c>
    </row>
    <row r="9" spans="1:7">
      <c r="A9">
        <v>21.4</v>
      </c>
      <c r="C9">
        <f>C2+1.96*C4</f>
        <v>19.342743432900502</v>
      </c>
    </row>
    <row r="10" spans="1:7">
      <c r="A10">
        <v>12.1</v>
      </c>
      <c r="C10">
        <f>C2-1.96*C7</f>
        <v>12.115122179680306</v>
      </c>
    </row>
    <row r="11" spans="1:7">
      <c r="A11">
        <v>17.899999999999999</v>
      </c>
    </row>
    <row r="12" spans="1:7">
      <c r="A12">
        <v>24.9</v>
      </c>
      <c r="D12" s="1">
        <f>NORMDIST(3.12,D2,D3,1)</f>
        <v>1.1315719834568139E-3</v>
      </c>
    </row>
    <row r="13" spans="1:7">
      <c r="A13">
        <v>19</v>
      </c>
    </row>
    <row r="14" spans="1:7">
      <c r="A14">
        <v>18.8</v>
      </c>
    </row>
    <row r="15" spans="1:7">
      <c r="A15">
        <v>16</v>
      </c>
    </row>
    <row r="16" spans="1:7">
      <c r="A16">
        <v>16.3</v>
      </c>
    </row>
    <row r="17" spans="1:1">
      <c r="A17">
        <v>31.1</v>
      </c>
    </row>
    <row r="18" spans="1:1">
      <c r="A18">
        <v>15.3</v>
      </c>
    </row>
    <row r="19" spans="1:1">
      <c r="A19">
        <v>12.9</v>
      </c>
    </row>
    <row r="20" spans="1:1">
      <c r="A20">
        <v>17.100000000000001</v>
      </c>
    </row>
    <row r="21" spans="1:1">
      <c r="A21">
        <v>18.899999999999999</v>
      </c>
    </row>
    <row r="22" spans="1:1">
      <c r="A22">
        <v>16.3</v>
      </c>
    </row>
    <row r="23" spans="1:1">
      <c r="A23">
        <v>11.9</v>
      </c>
    </row>
    <row r="24" spans="1:1">
      <c r="A24">
        <v>17.5</v>
      </c>
    </row>
    <row r="25" spans="1:1">
      <c r="A25">
        <v>12.5</v>
      </c>
    </row>
    <row r="26" spans="1:1">
      <c r="A26">
        <v>8.5</v>
      </c>
    </row>
    <row r="27" spans="1:1">
      <c r="A27">
        <v>13.5</v>
      </c>
    </row>
    <row r="28" spans="1:1">
      <c r="A28">
        <v>20.2</v>
      </c>
    </row>
    <row r="29" spans="1:1">
      <c r="A29">
        <v>22.5</v>
      </c>
    </row>
    <row r="30" spans="1:1">
      <c r="A30">
        <v>25.7</v>
      </c>
    </row>
    <row r="31" spans="1:1">
      <c r="A31">
        <v>23.8</v>
      </c>
    </row>
    <row r="32" spans="1:1">
      <c r="A32">
        <v>21.5</v>
      </c>
    </row>
    <row r="33" spans="1:1">
      <c r="A33">
        <v>19.3</v>
      </c>
    </row>
    <row r="34" spans="1:1">
      <c r="A34">
        <v>14.6</v>
      </c>
    </row>
    <row r="35" spans="1:1">
      <c r="A35">
        <v>14.8</v>
      </c>
    </row>
    <row r="36" spans="1:1">
      <c r="A36">
        <v>10.5</v>
      </c>
    </row>
    <row r="37" spans="1:1">
      <c r="A37">
        <v>21.3</v>
      </c>
    </row>
    <row r="38" spans="1:1">
      <c r="A38">
        <v>13</v>
      </c>
    </row>
    <row r="39" spans="1:1">
      <c r="A39">
        <v>17.899999999999999</v>
      </c>
    </row>
    <row r="40" spans="1:1">
      <c r="A40">
        <v>19.3</v>
      </c>
    </row>
    <row r="41" spans="1:1">
      <c r="A41">
        <v>23.2</v>
      </c>
    </row>
    <row r="42" spans="1:1">
      <c r="A42">
        <v>22</v>
      </c>
    </row>
    <row r="43" spans="1:1">
      <c r="A43">
        <v>18.899999999999999</v>
      </c>
    </row>
    <row r="44" spans="1:1">
      <c r="A44">
        <v>26.6</v>
      </c>
    </row>
    <row r="45" spans="1:1">
      <c r="A45">
        <v>22.4</v>
      </c>
    </row>
    <row r="46" spans="1:1">
      <c r="A46">
        <v>26.6</v>
      </c>
    </row>
    <row r="47" spans="1:1">
      <c r="A47">
        <v>13.6</v>
      </c>
    </row>
    <row r="48" spans="1:1">
      <c r="A48">
        <v>15.3</v>
      </c>
    </row>
    <row r="49" spans="1:1">
      <c r="A49">
        <v>17.399999999999999</v>
      </c>
    </row>
    <row r="50" spans="1:1">
      <c r="A50">
        <v>22.5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1"/>
  <sheetViews>
    <sheetView workbookViewId="0">
      <selection activeCell="H18" sqref="H18"/>
    </sheetView>
  </sheetViews>
  <sheetFormatPr defaultRowHeight="16.5"/>
  <sheetData>
    <row r="1" spans="1:7">
      <c r="A1" t="s">
        <v>0</v>
      </c>
      <c r="B1">
        <v>0.25</v>
      </c>
      <c r="C1">
        <v>0.1</v>
      </c>
      <c r="D1">
        <v>0.05</v>
      </c>
      <c r="E1">
        <v>2.5000000000000001E-2</v>
      </c>
      <c r="F1">
        <v>0.01</v>
      </c>
      <c r="G1">
        <v>5.0000000000000001E-3</v>
      </c>
    </row>
    <row r="2" spans="1:7">
      <c r="A2">
        <v>1</v>
      </c>
      <c r="B2" s="2">
        <f>TINV($B$1*2,A2)</f>
        <v>0.99999999999999978</v>
      </c>
      <c r="C2" s="2">
        <f>TINV($C$1*2,A2)</f>
        <v>3.0776835366103379</v>
      </c>
      <c r="D2" s="2">
        <f>TINV($D$1*2,A2)</f>
        <v>6.3137515135738624</v>
      </c>
      <c r="E2" s="2">
        <f>TINV($E$1*2,A2)</f>
        <v>12.70620473398699</v>
      </c>
      <c r="F2" s="2">
        <f>TINV($F$1*2,A2)</f>
        <v>31.820515948314124</v>
      </c>
      <c r="G2" s="2">
        <f>TINV($G$1*2,A2)</f>
        <v>63.656741151954634</v>
      </c>
    </row>
    <row r="3" spans="1:7">
      <c r="A3">
        <v>2</v>
      </c>
      <c r="B3" s="2"/>
      <c r="C3" s="2"/>
      <c r="D3" s="2"/>
      <c r="E3" s="2"/>
      <c r="F3" s="2"/>
      <c r="G3" s="2"/>
    </row>
    <row r="4" spans="1:7">
      <c r="A4">
        <v>3</v>
      </c>
      <c r="B4" s="2"/>
      <c r="C4" s="2"/>
      <c r="D4" s="2"/>
      <c r="E4" s="2"/>
      <c r="F4" s="2"/>
      <c r="G4" s="2"/>
    </row>
    <row r="5" spans="1:7">
      <c r="A5">
        <v>4</v>
      </c>
      <c r="B5" s="2"/>
      <c r="C5" s="2"/>
      <c r="D5" s="2"/>
      <c r="E5" s="2"/>
      <c r="F5" s="2"/>
      <c r="G5" s="2"/>
    </row>
    <row r="6" spans="1:7">
      <c r="A6">
        <v>5</v>
      </c>
      <c r="B6" s="2"/>
      <c r="C6" s="2"/>
      <c r="D6" s="2"/>
      <c r="E6" s="2"/>
      <c r="F6" s="2"/>
      <c r="G6" s="2"/>
    </row>
    <row r="7" spans="1:7">
      <c r="A7">
        <v>6</v>
      </c>
      <c r="B7" s="2"/>
      <c r="C7" s="2"/>
      <c r="D7" s="2"/>
      <c r="E7" s="2"/>
      <c r="F7" s="2"/>
      <c r="G7" s="2"/>
    </row>
    <row r="8" spans="1:7">
      <c r="A8">
        <v>7</v>
      </c>
      <c r="B8" s="2"/>
      <c r="C8" s="2"/>
      <c r="D8" s="2"/>
      <c r="E8" s="2"/>
      <c r="F8" s="2"/>
      <c r="G8" s="2"/>
    </row>
    <row r="9" spans="1:7">
      <c r="A9">
        <v>8</v>
      </c>
      <c r="B9" s="2"/>
      <c r="C9" s="2"/>
      <c r="D9" s="2"/>
      <c r="E9" s="2"/>
      <c r="F9" s="2"/>
      <c r="G9" s="2"/>
    </row>
    <row r="10" spans="1:7">
      <c r="A10">
        <v>9</v>
      </c>
      <c r="B10" s="2"/>
      <c r="C10" s="2"/>
      <c r="D10" s="2"/>
      <c r="E10" s="2"/>
      <c r="F10" s="2"/>
      <c r="G10" s="2"/>
    </row>
    <row r="11" spans="1:7">
      <c r="A11">
        <v>10</v>
      </c>
      <c r="B11" s="2"/>
      <c r="C11" s="2"/>
      <c r="D11" s="2"/>
      <c r="E11" s="2"/>
      <c r="F11" s="2"/>
      <c r="G11" s="2"/>
    </row>
    <row r="12" spans="1:7">
      <c r="A12">
        <v>11</v>
      </c>
      <c r="B12" s="2"/>
      <c r="C12" s="2"/>
      <c r="D12" s="2"/>
      <c r="E12" s="2"/>
      <c r="F12" s="2"/>
      <c r="G12" s="2"/>
    </row>
    <row r="13" spans="1:7">
      <c r="A13">
        <v>12</v>
      </c>
      <c r="B13" s="2"/>
      <c r="C13" s="2"/>
      <c r="D13" s="2"/>
      <c r="E13" s="2"/>
      <c r="F13" s="2"/>
      <c r="G13" s="2"/>
    </row>
    <row r="14" spans="1:7">
      <c r="A14">
        <v>13</v>
      </c>
      <c r="B14" s="2"/>
      <c r="C14" s="2"/>
      <c r="D14" s="2"/>
      <c r="E14" s="2"/>
      <c r="F14" s="2"/>
      <c r="G14" s="2"/>
    </row>
    <row r="15" spans="1:7">
      <c r="A15">
        <v>14</v>
      </c>
      <c r="B15" s="2"/>
      <c r="C15" s="2"/>
      <c r="D15" s="2"/>
      <c r="E15" s="2"/>
      <c r="F15" s="2"/>
      <c r="G15" s="2"/>
    </row>
    <row r="16" spans="1:7">
      <c r="A16">
        <v>15</v>
      </c>
      <c r="B16" s="2"/>
      <c r="C16" s="2"/>
      <c r="D16" s="2"/>
      <c r="E16" s="2"/>
      <c r="F16" s="2"/>
      <c r="G16" s="2"/>
    </row>
    <row r="17" spans="1:7">
      <c r="A17">
        <v>16</v>
      </c>
      <c r="B17" s="2"/>
      <c r="C17" s="2"/>
      <c r="D17" s="2"/>
      <c r="E17" s="2"/>
      <c r="F17" s="2"/>
      <c r="G17" s="2"/>
    </row>
    <row r="18" spans="1:7">
      <c r="A18">
        <v>17</v>
      </c>
      <c r="B18" s="2"/>
      <c r="C18" s="2"/>
      <c r="D18" s="2"/>
      <c r="E18" s="2"/>
      <c r="F18" s="2"/>
      <c r="G18" s="2"/>
    </row>
    <row r="19" spans="1:7">
      <c r="A19">
        <v>18</v>
      </c>
      <c r="B19" s="2"/>
      <c r="C19" s="2"/>
      <c r="D19" s="2"/>
      <c r="E19" s="2"/>
      <c r="F19" s="2"/>
      <c r="G19" s="2"/>
    </row>
    <row r="20" spans="1:7">
      <c r="A20">
        <v>19</v>
      </c>
      <c r="B20" s="2"/>
      <c r="C20" s="2"/>
      <c r="D20" s="2"/>
      <c r="E20" s="2"/>
      <c r="F20" s="2"/>
      <c r="G20" s="2"/>
    </row>
    <row r="21" spans="1:7">
      <c r="A21">
        <v>20</v>
      </c>
      <c r="B21" s="2"/>
      <c r="C21" s="2"/>
      <c r="D21" s="2"/>
      <c r="E21" s="2"/>
      <c r="F21" s="2"/>
      <c r="G21" s="2"/>
    </row>
    <row r="22" spans="1:7">
      <c r="A22">
        <v>21</v>
      </c>
      <c r="B22" s="2"/>
      <c r="C22" s="2"/>
      <c r="D22" s="2"/>
      <c r="E22" s="2"/>
      <c r="F22" s="2"/>
      <c r="G22" s="2"/>
    </row>
    <row r="23" spans="1:7">
      <c r="A23">
        <v>22</v>
      </c>
      <c r="B23" s="2"/>
      <c r="C23" s="2"/>
      <c r="D23" s="2"/>
      <c r="E23" s="2"/>
      <c r="F23" s="2"/>
      <c r="G23" s="2"/>
    </row>
    <row r="24" spans="1:7">
      <c r="A24">
        <v>23</v>
      </c>
      <c r="B24" s="2"/>
      <c r="C24" s="2"/>
      <c r="D24" s="2"/>
      <c r="E24" s="2"/>
      <c r="F24" s="2"/>
      <c r="G24" s="2"/>
    </row>
    <row r="25" spans="1:7">
      <c r="A25">
        <v>24</v>
      </c>
      <c r="B25" s="2"/>
      <c r="C25" s="2"/>
      <c r="D25" s="2"/>
      <c r="E25" s="2"/>
      <c r="F25" s="2"/>
      <c r="G25" s="2"/>
    </row>
    <row r="26" spans="1:7">
      <c r="A26">
        <v>25</v>
      </c>
      <c r="B26" s="2"/>
      <c r="C26" s="2"/>
      <c r="D26" s="2"/>
      <c r="E26" s="2"/>
      <c r="F26" s="2"/>
      <c r="G26" s="2"/>
    </row>
    <row r="27" spans="1:7">
      <c r="A27">
        <v>26</v>
      </c>
      <c r="B27" s="2"/>
      <c r="C27" s="2"/>
      <c r="D27" s="2"/>
      <c r="E27" s="2"/>
      <c r="F27" s="2"/>
      <c r="G27" s="2"/>
    </row>
    <row r="28" spans="1:7">
      <c r="A28">
        <v>27</v>
      </c>
      <c r="B28" s="2"/>
      <c r="C28" s="2"/>
      <c r="D28" s="2"/>
      <c r="E28" s="2"/>
      <c r="F28" s="2"/>
      <c r="G28" s="2"/>
    </row>
    <row r="29" spans="1:7">
      <c r="A29">
        <v>28</v>
      </c>
      <c r="B29" s="2"/>
      <c r="C29" s="2"/>
      <c r="D29" s="2"/>
      <c r="E29" s="2"/>
      <c r="F29" s="2"/>
      <c r="G29" s="2"/>
    </row>
    <row r="30" spans="1:7">
      <c r="A30">
        <v>29</v>
      </c>
      <c r="B30" s="2"/>
      <c r="C30" s="2"/>
      <c r="D30" s="2"/>
      <c r="E30" s="2"/>
      <c r="F30" s="2"/>
      <c r="G30" s="2"/>
    </row>
    <row r="31" spans="1:7">
      <c r="A31">
        <v>30</v>
      </c>
      <c r="B31" s="2"/>
      <c r="C31" s="2"/>
      <c r="D31" s="2"/>
      <c r="E31" s="2"/>
      <c r="F31" s="2"/>
      <c r="G31" s="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9"/>
  <sheetViews>
    <sheetView tabSelected="1" zoomScale="85" zoomScaleNormal="85" workbookViewId="0">
      <selection activeCell="H10" sqref="H10"/>
    </sheetView>
  </sheetViews>
  <sheetFormatPr defaultRowHeight="16.5"/>
  <cols>
    <col min="2" max="2" width="13.625" bestFit="1" customWidth="1"/>
    <col min="5" max="5" width="16.625" customWidth="1"/>
    <col min="7" max="7" width="15.875" customWidth="1"/>
  </cols>
  <sheetData>
    <row r="1" spans="1:9" ht="17.25" thickBot="1">
      <c r="A1" t="s">
        <v>12</v>
      </c>
      <c r="B1" t="s">
        <v>13</v>
      </c>
    </row>
    <row r="2" spans="1:9">
      <c r="A2" s="3">
        <v>21</v>
      </c>
      <c r="B2" s="3">
        <v>19</v>
      </c>
      <c r="D2" s="8"/>
      <c r="E2" s="9" t="s">
        <v>12</v>
      </c>
      <c r="H2" t="s">
        <v>12</v>
      </c>
      <c r="I2" t="s">
        <v>13</v>
      </c>
    </row>
    <row r="3" spans="1:9">
      <c r="A3" s="3">
        <v>41</v>
      </c>
      <c r="B3" s="3">
        <v>30</v>
      </c>
      <c r="D3" s="6"/>
      <c r="E3" s="6"/>
      <c r="G3" t="s">
        <v>27</v>
      </c>
      <c r="H3">
        <f>E9*E16</f>
        <v>9769.0000000000018</v>
      </c>
      <c r="I3">
        <f>E25*E32</f>
        <v>9885.1891891892046</v>
      </c>
    </row>
    <row r="4" spans="1:9">
      <c r="A4" s="3">
        <v>54</v>
      </c>
      <c r="B4" s="3">
        <v>41</v>
      </c>
      <c r="D4" s="6" t="s">
        <v>14</v>
      </c>
      <c r="E4" s="6">
        <v>78.342857142857142</v>
      </c>
      <c r="G4" t="s">
        <v>28</v>
      </c>
      <c r="H4">
        <f>E16-1</f>
        <v>34</v>
      </c>
      <c r="I4">
        <f>E32-1</f>
        <v>37</v>
      </c>
    </row>
    <row r="5" spans="1:9">
      <c r="A5" s="3">
        <v>60</v>
      </c>
      <c r="B5" s="3">
        <v>43</v>
      </c>
      <c r="D5" s="6" t="s">
        <v>15</v>
      </c>
      <c r="E5" s="6">
        <v>2.8239500486996971</v>
      </c>
      <c r="G5" t="s">
        <v>29</v>
      </c>
      <c r="H5">
        <f>(H3+I3)/(H4+I4)</f>
        <v>276.81956604491842</v>
      </c>
    </row>
    <row r="6" spans="1:9">
      <c r="A6" s="3">
        <v>62</v>
      </c>
      <c r="B6" s="3">
        <v>52</v>
      </c>
      <c r="D6" s="6" t="s">
        <v>16</v>
      </c>
      <c r="E6" s="6">
        <v>81</v>
      </c>
      <c r="G6" t="s">
        <v>30</v>
      </c>
      <c r="H6">
        <f>((H5/E16)+(H5/E32))^0.5</f>
        <v>3.8979296916005213</v>
      </c>
    </row>
    <row r="7" spans="1:9">
      <c r="A7" s="3">
        <v>64</v>
      </c>
      <c r="B7" s="3">
        <v>53</v>
      </c>
      <c r="D7" s="6" t="s">
        <v>17</v>
      </c>
      <c r="E7" s="6">
        <v>93</v>
      </c>
      <c r="G7" t="s">
        <v>31</v>
      </c>
      <c r="H7">
        <f>(E4-E20)/H6</f>
        <v>2.0998229967186042</v>
      </c>
    </row>
    <row r="8" spans="1:9">
      <c r="A8" s="3">
        <v>66</v>
      </c>
      <c r="B8" s="3">
        <v>63</v>
      </c>
      <c r="D8" s="6" t="s">
        <v>18</v>
      </c>
      <c r="E8" s="6">
        <v>16.706713791595455</v>
      </c>
    </row>
    <row r="9" spans="1:9">
      <c r="A9" s="3">
        <v>70</v>
      </c>
      <c r="B9" s="3">
        <v>64</v>
      </c>
      <c r="D9" s="6" t="s">
        <v>19</v>
      </c>
      <c r="E9" s="6">
        <v>279.11428571428576</v>
      </c>
      <c r="H9">
        <f>TINV(0.05,71)</f>
        <v>1.9939433410883951</v>
      </c>
    </row>
    <row r="10" spans="1:9">
      <c r="A10" s="3">
        <v>72</v>
      </c>
      <c r="B10" s="3">
        <v>64</v>
      </c>
      <c r="D10" s="6" t="s">
        <v>20</v>
      </c>
      <c r="E10" s="6">
        <v>3.1920205073190786</v>
      </c>
    </row>
    <row r="11" spans="1:9">
      <c r="A11" s="3">
        <v>73</v>
      </c>
      <c r="B11" s="3">
        <v>65</v>
      </c>
      <c r="D11" s="6" t="s">
        <v>21</v>
      </c>
      <c r="E11" s="6">
        <v>-1.4642692404073874</v>
      </c>
    </row>
    <row r="12" spans="1:9">
      <c r="A12" s="3">
        <v>74</v>
      </c>
      <c r="B12" s="3">
        <v>66</v>
      </c>
      <c r="D12" s="6" t="s">
        <v>22</v>
      </c>
      <c r="E12" s="6">
        <v>82</v>
      </c>
    </row>
    <row r="13" spans="1:9">
      <c r="A13" s="3">
        <v>75</v>
      </c>
      <c r="B13" s="3">
        <v>68</v>
      </c>
      <c r="D13" s="6" t="s">
        <v>23</v>
      </c>
      <c r="E13" s="6">
        <v>21</v>
      </c>
    </row>
    <row r="14" spans="1:9">
      <c r="A14" s="3">
        <v>76</v>
      </c>
      <c r="B14" s="3">
        <v>68</v>
      </c>
      <c r="D14" s="6" t="s">
        <v>24</v>
      </c>
      <c r="E14" s="6">
        <v>103</v>
      </c>
    </row>
    <row r="15" spans="1:9">
      <c r="A15" s="3">
        <v>77</v>
      </c>
      <c r="B15" s="3">
        <v>68</v>
      </c>
      <c r="D15" s="6" t="s">
        <v>25</v>
      </c>
      <c r="E15" s="6">
        <v>2742</v>
      </c>
    </row>
    <row r="16" spans="1:9" ht="17.25" thickBot="1">
      <c r="A16" s="3">
        <v>78</v>
      </c>
      <c r="B16" s="3">
        <v>68</v>
      </c>
      <c r="D16" s="7" t="s">
        <v>26</v>
      </c>
      <c r="E16" s="7">
        <v>35</v>
      </c>
    </row>
    <row r="17" spans="1:5" ht="17.25" thickBot="1">
      <c r="A17" s="3">
        <v>79</v>
      </c>
      <c r="B17" s="3">
        <v>69</v>
      </c>
    </row>
    <row r="18" spans="1:5">
      <c r="A18" s="3">
        <v>80</v>
      </c>
      <c r="B18" s="3">
        <v>70</v>
      </c>
      <c r="D18" s="8"/>
      <c r="E18" s="9" t="s">
        <v>13</v>
      </c>
    </row>
    <row r="19" spans="1:5">
      <c r="A19" s="3">
        <v>81</v>
      </c>
      <c r="B19" s="3">
        <v>71</v>
      </c>
      <c r="D19" s="6"/>
      <c r="E19" s="6"/>
    </row>
    <row r="20" spans="1:5">
      <c r="A20" s="3">
        <v>82</v>
      </c>
      <c r="B20" s="3">
        <v>71</v>
      </c>
      <c r="D20" s="6" t="s">
        <v>14</v>
      </c>
      <c r="E20" s="6">
        <v>70.15789473684211</v>
      </c>
    </row>
    <row r="21" spans="1:5">
      <c r="A21" s="3">
        <v>83</v>
      </c>
      <c r="B21" s="3">
        <v>72</v>
      </c>
      <c r="D21" s="6" t="s">
        <v>15</v>
      </c>
      <c r="E21" s="6">
        <v>2.616428650752789</v>
      </c>
    </row>
    <row r="22" spans="1:5">
      <c r="A22" s="3">
        <v>84</v>
      </c>
      <c r="B22" s="3">
        <v>75</v>
      </c>
      <c r="D22" s="6" t="s">
        <v>16</v>
      </c>
      <c r="E22" s="6">
        <v>71.5</v>
      </c>
    </row>
    <row r="23" spans="1:5">
      <c r="A23" s="3">
        <v>86</v>
      </c>
      <c r="B23" s="3">
        <v>76</v>
      </c>
      <c r="D23" s="6" t="s">
        <v>17</v>
      </c>
      <c r="E23" s="6">
        <v>68</v>
      </c>
    </row>
    <row r="24" spans="1:5">
      <c r="A24" s="3">
        <v>87</v>
      </c>
      <c r="B24" s="3">
        <v>76</v>
      </c>
      <c r="D24" s="6" t="s">
        <v>18</v>
      </c>
      <c r="E24" s="6">
        <v>16.128749412469716</v>
      </c>
    </row>
    <row r="25" spans="1:5">
      <c r="A25" s="3">
        <v>88</v>
      </c>
      <c r="B25" s="3">
        <v>78</v>
      </c>
      <c r="D25" s="6" t="s">
        <v>19</v>
      </c>
      <c r="E25" s="6">
        <v>260.13655761024222</v>
      </c>
    </row>
    <row r="26" spans="1:5">
      <c r="A26" s="3">
        <v>88</v>
      </c>
      <c r="B26" s="3">
        <v>78</v>
      </c>
      <c r="D26" s="6" t="s">
        <v>20</v>
      </c>
      <c r="E26" s="6">
        <v>2.1968808198103806</v>
      </c>
    </row>
    <row r="27" spans="1:5">
      <c r="A27" s="3">
        <v>89</v>
      </c>
      <c r="B27" s="3">
        <v>80</v>
      </c>
      <c r="D27" s="6" t="s">
        <v>21</v>
      </c>
      <c r="E27" s="6">
        <v>-1.4359696505242712</v>
      </c>
    </row>
    <row r="28" spans="1:5">
      <c r="A28" s="3">
        <v>90</v>
      </c>
      <c r="B28" s="3">
        <v>80</v>
      </c>
      <c r="D28" s="6" t="s">
        <v>22</v>
      </c>
      <c r="E28" s="6">
        <v>71</v>
      </c>
    </row>
    <row r="29" spans="1:5">
      <c r="A29" s="3">
        <v>92</v>
      </c>
      <c r="B29" s="3">
        <v>82</v>
      </c>
      <c r="D29" s="6" t="s">
        <v>23</v>
      </c>
      <c r="E29" s="6">
        <v>19</v>
      </c>
    </row>
    <row r="30" spans="1:5">
      <c r="A30" s="3">
        <v>92</v>
      </c>
      <c r="B30" s="3">
        <v>82</v>
      </c>
      <c r="D30" s="6" t="s">
        <v>24</v>
      </c>
      <c r="E30" s="6">
        <v>90</v>
      </c>
    </row>
    <row r="31" spans="1:5">
      <c r="A31" s="3">
        <v>93</v>
      </c>
      <c r="B31" s="3">
        <v>82</v>
      </c>
      <c r="D31" s="6" t="s">
        <v>25</v>
      </c>
      <c r="E31" s="6">
        <v>2666</v>
      </c>
    </row>
    <row r="32" spans="1:5" ht="17.25" thickBot="1">
      <c r="A32" s="3">
        <v>93</v>
      </c>
      <c r="B32" s="3">
        <v>85</v>
      </c>
      <c r="D32" s="7" t="s">
        <v>26</v>
      </c>
      <c r="E32" s="7">
        <v>38</v>
      </c>
    </row>
    <row r="33" spans="1:2">
      <c r="A33" s="3">
        <v>93</v>
      </c>
      <c r="B33" s="3">
        <v>85</v>
      </c>
    </row>
    <row r="34" spans="1:2">
      <c r="A34" s="3">
        <v>94</v>
      </c>
      <c r="B34" s="3">
        <v>85</v>
      </c>
    </row>
    <row r="35" spans="1:2">
      <c r="A35" s="3">
        <v>102</v>
      </c>
      <c r="B35" s="3">
        <v>86</v>
      </c>
    </row>
    <row r="36" spans="1:2">
      <c r="A36" s="3">
        <v>103</v>
      </c>
      <c r="B36" s="3">
        <v>86</v>
      </c>
    </row>
    <row r="37" spans="1:2">
      <c r="A37" s="3"/>
      <c r="B37" s="3">
        <v>87</v>
      </c>
    </row>
    <row r="38" spans="1:2">
      <c r="A38" s="3"/>
      <c r="B38" s="3">
        <v>88</v>
      </c>
    </row>
    <row r="39" spans="1:2">
      <c r="A39" s="3"/>
      <c r="B39" s="3">
        <v>90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34"/>
  <sheetViews>
    <sheetView workbookViewId="0">
      <selection activeCell="B1" sqref="B1"/>
    </sheetView>
  </sheetViews>
  <sheetFormatPr defaultRowHeight="16.5"/>
  <sheetData>
    <row r="1" spans="1:2">
      <c r="A1" t="s">
        <v>1</v>
      </c>
      <c r="B1" t="s">
        <v>2</v>
      </c>
    </row>
    <row r="2" spans="1:2">
      <c r="A2">
        <v>23</v>
      </c>
      <c r="B2">
        <v>21</v>
      </c>
    </row>
    <row r="3" spans="1:2">
      <c r="A3">
        <v>20</v>
      </c>
      <c r="B3">
        <v>25</v>
      </c>
    </row>
    <row r="4" spans="1:2">
      <c r="A4">
        <v>34</v>
      </c>
      <c r="B4">
        <v>33</v>
      </c>
    </row>
    <row r="5" spans="1:2">
      <c r="A5">
        <v>35</v>
      </c>
      <c r="B5">
        <v>30</v>
      </c>
    </row>
    <row r="6" spans="1:2">
      <c r="A6">
        <v>44</v>
      </c>
      <c r="B6">
        <v>50</v>
      </c>
    </row>
    <row r="7" spans="1:2">
      <c r="A7">
        <v>26</v>
      </c>
      <c r="B7">
        <v>26</v>
      </c>
    </row>
    <row r="8" spans="1:2">
      <c r="A8">
        <v>27</v>
      </c>
      <c r="B8">
        <v>30</v>
      </c>
    </row>
    <row r="9" spans="1:2">
      <c r="A9">
        <v>29</v>
      </c>
      <c r="B9">
        <v>31</v>
      </c>
    </row>
    <row r="10" spans="1:2">
      <c r="A10">
        <v>25</v>
      </c>
      <c r="B10">
        <v>24</v>
      </c>
    </row>
    <row r="11" spans="1:2">
      <c r="A11">
        <v>32</v>
      </c>
      <c r="B11">
        <v>33</v>
      </c>
    </row>
    <row r="12" spans="1:2">
      <c r="A12">
        <v>22</v>
      </c>
      <c r="B12">
        <v>23</v>
      </c>
    </row>
    <row r="13" spans="1:2">
      <c r="A13">
        <v>31</v>
      </c>
      <c r="B13">
        <v>25</v>
      </c>
    </row>
    <row r="14" spans="1:2">
      <c r="A14">
        <v>20</v>
      </c>
      <c r="B14">
        <v>19</v>
      </c>
    </row>
    <row r="15" spans="1:2">
      <c r="A15">
        <v>28</v>
      </c>
      <c r="B15">
        <v>27</v>
      </c>
    </row>
    <row r="16" spans="1:2">
      <c r="A16">
        <v>30</v>
      </c>
      <c r="B16">
        <v>24</v>
      </c>
    </row>
    <row r="17" spans="1:2">
      <c r="A17">
        <v>39</v>
      </c>
      <c r="B17">
        <v>49</v>
      </c>
    </row>
    <row r="18" spans="1:2">
      <c r="A18">
        <v>31</v>
      </c>
      <c r="B18">
        <v>24</v>
      </c>
    </row>
    <row r="19" spans="1:2">
      <c r="A19">
        <v>31</v>
      </c>
      <c r="B19">
        <v>27</v>
      </c>
    </row>
    <row r="20" spans="1:2">
      <c r="A20">
        <v>26</v>
      </c>
      <c r="B20">
        <v>27</v>
      </c>
    </row>
    <row r="21" spans="1:2">
      <c r="A21">
        <v>26</v>
      </c>
      <c r="B21">
        <v>24</v>
      </c>
    </row>
    <row r="22" spans="1:2">
      <c r="A22">
        <v>27</v>
      </c>
      <c r="B22">
        <v>28</v>
      </c>
    </row>
    <row r="23" spans="1:2">
      <c r="A23">
        <v>22</v>
      </c>
      <c r="B23">
        <v>21</v>
      </c>
    </row>
    <row r="24" spans="1:2">
      <c r="A24">
        <v>25</v>
      </c>
      <c r="B24">
        <v>20</v>
      </c>
    </row>
    <row r="25" spans="1:2">
      <c r="A25">
        <v>28</v>
      </c>
      <c r="B25">
        <v>29</v>
      </c>
    </row>
    <row r="26" spans="1:2">
      <c r="A26">
        <v>27</v>
      </c>
      <c r="B26">
        <v>23</v>
      </c>
    </row>
    <row r="27" spans="1:2">
      <c r="A27">
        <v>29</v>
      </c>
      <c r="B27">
        <v>26</v>
      </c>
    </row>
    <row r="28" spans="1:2">
      <c r="A28">
        <v>27</v>
      </c>
      <c r="B28">
        <v>23</v>
      </c>
    </row>
    <row r="29" spans="1:2">
      <c r="A29">
        <v>24</v>
      </c>
      <c r="B29">
        <v>21</v>
      </c>
    </row>
    <row r="30" spans="1:2">
      <c r="A30">
        <v>23</v>
      </c>
      <c r="B30">
        <v>31</v>
      </c>
    </row>
    <row r="31" spans="1:2">
      <c r="A31">
        <v>23</v>
      </c>
      <c r="B31">
        <v>19</v>
      </c>
    </row>
    <row r="32" spans="1:2">
      <c r="A32">
        <v>25</v>
      </c>
      <c r="B32">
        <v>25</v>
      </c>
    </row>
    <row r="33" spans="1:2">
      <c r="A33">
        <v>39</v>
      </c>
      <c r="B33">
        <v>43</v>
      </c>
    </row>
    <row r="34" spans="1:2">
      <c r="A34">
        <v>29</v>
      </c>
      <c r="B34">
        <v>20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B12" sqref="B12"/>
    </sheetView>
  </sheetViews>
  <sheetFormatPr defaultRowHeight="16.5"/>
  <sheetData>
    <row r="1" spans="1:3">
      <c r="A1" t="s">
        <v>3</v>
      </c>
      <c r="B1" t="s">
        <v>4</v>
      </c>
      <c r="C1" t="s">
        <v>5</v>
      </c>
    </row>
    <row r="2" spans="1:3">
      <c r="A2">
        <v>10</v>
      </c>
      <c r="B2">
        <v>13</v>
      </c>
    </row>
    <row r="3" spans="1:3">
      <c r="A3">
        <v>8</v>
      </c>
      <c r="B3">
        <v>10</v>
      </c>
    </row>
    <row r="4" spans="1:3">
      <c r="A4">
        <v>11</v>
      </c>
      <c r="B4">
        <v>10</v>
      </c>
    </row>
    <row r="5" spans="1:3">
      <c r="A5">
        <v>13</v>
      </c>
      <c r="B5">
        <v>15</v>
      </c>
    </row>
    <row r="6" spans="1:3">
      <c r="A6">
        <v>14</v>
      </c>
      <c r="B6">
        <v>15</v>
      </c>
    </row>
    <row r="7" spans="1:3">
      <c r="A7">
        <v>10</v>
      </c>
      <c r="B7">
        <v>15</v>
      </c>
    </row>
    <row r="8" spans="1:3">
      <c r="A8">
        <v>8</v>
      </c>
      <c r="B8">
        <v>10</v>
      </c>
    </row>
    <row r="9" spans="1:3">
      <c r="A9">
        <v>14</v>
      </c>
      <c r="B9">
        <v>12</v>
      </c>
    </row>
    <row r="10" spans="1:3">
      <c r="A10">
        <v>11</v>
      </c>
      <c r="B10">
        <v>15</v>
      </c>
    </row>
    <row r="11" spans="1:3">
      <c r="A11">
        <v>16</v>
      </c>
      <c r="B11">
        <v>18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D11"/>
  <sheetViews>
    <sheetView workbookViewId="0">
      <selection activeCell="D12" sqref="D12"/>
    </sheetView>
  </sheetViews>
  <sheetFormatPr defaultRowHeight="16.5"/>
  <sheetData>
    <row r="2" spans="1:4">
      <c r="A2">
        <v>775</v>
      </c>
      <c r="B2">
        <v>777</v>
      </c>
      <c r="C2">
        <v>80</v>
      </c>
      <c r="D2">
        <v>82</v>
      </c>
    </row>
    <row r="3" spans="1:4">
      <c r="A3">
        <v>850</v>
      </c>
      <c r="B3">
        <v>860</v>
      </c>
      <c r="C3">
        <v>85</v>
      </c>
      <c r="D3">
        <v>83</v>
      </c>
    </row>
    <row r="4" spans="1:4">
      <c r="A4">
        <v>771</v>
      </c>
      <c r="B4">
        <v>775</v>
      </c>
      <c r="C4">
        <v>77</v>
      </c>
      <c r="D4">
        <v>80</v>
      </c>
    </row>
    <row r="5" spans="1:4">
      <c r="A5">
        <v>910</v>
      </c>
      <c r="B5">
        <v>905</v>
      </c>
      <c r="C5">
        <v>92</v>
      </c>
      <c r="D5">
        <v>89</v>
      </c>
    </row>
    <row r="6" spans="1:4">
      <c r="A6">
        <v>830</v>
      </c>
      <c r="B6">
        <v>820</v>
      </c>
      <c r="C6">
        <v>88</v>
      </c>
      <c r="D6">
        <v>85</v>
      </c>
    </row>
    <row r="7" spans="1:4">
      <c r="A7">
        <v>925</v>
      </c>
      <c r="B7">
        <v>915</v>
      </c>
      <c r="C7">
        <v>90</v>
      </c>
      <c r="D7">
        <v>92</v>
      </c>
    </row>
    <row r="8" spans="1:4">
      <c r="A8">
        <v>690</v>
      </c>
      <c r="B8">
        <v>698</v>
      </c>
      <c r="C8">
        <v>70</v>
      </c>
      <c r="D8">
        <v>65</v>
      </c>
    </row>
    <row r="9" spans="1:4">
      <c r="A9">
        <v>759</v>
      </c>
      <c r="B9">
        <v>744</v>
      </c>
      <c r="C9">
        <v>75</v>
      </c>
      <c r="D9">
        <v>77</v>
      </c>
    </row>
    <row r="10" spans="1:4">
      <c r="A10">
        <v>880</v>
      </c>
      <c r="B10">
        <v>885</v>
      </c>
      <c r="C10">
        <v>85</v>
      </c>
      <c r="D10">
        <v>81</v>
      </c>
    </row>
    <row r="11" spans="1:4">
      <c r="A11">
        <v>960</v>
      </c>
      <c r="B11">
        <v>950</v>
      </c>
      <c r="C11">
        <v>94</v>
      </c>
      <c r="D11">
        <v>92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50"/>
  <sheetViews>
    <sheetView workbookViewId="0">
      <selection activeCell="D2" sqref="D2"/>
    </sheetView>
  </sheetViews>
  <sheetFormatPr defaultRowHeight="16.5"/>
  <sheetData>
    <row r="1" spans="1:4">
      <c r="A1">
        <v>12.2</v>
      </c>
      <c r="D1">
        <v>50</v>
      </c>
    </row>
    <row r="2" spans="1:4">
      <c r="A2">
        <v>7.8</v>
      </c>
      <c r="C2" t="s">
        <v>9</v>
      </c>
      <c r="D2">
        <v>20</v>
      </c>
    </row>
    <row r="3" spans="1:4">
      <c r="A3">
        <v>16.100000000000001</v>
      </c>
      <c r="C3" t="s">
        <v>6</v>
      </c>
      <c r="D3" s="4">
        <f>AVERAGE(A1:A50)</f>
        <v>18.233999999999995</v>
      </c>
    </row>
    <row r="4" spans="1:4">
      <c r="A4">
        <v>22.4</v>
      </c>
      <c r="C4" t="s">
        <v>7</v>
      </c>
      <c r="D4" s="4">
        <f>STDEV(A1:A50)</f>
        <v>4.9504322631298399</v>
      </c>
    </row>
    <row r="5" spans="1:4">
      <c r="A5">
        <v>22.2</v>
      </c>
    </row>
    <row r="6" spans="1:4">
      <c r="A6">
        <v>19.5</v>
      </c>
      <c r="C6" t="s">
        <v>8</v>
      </c>
      <c r="D6" s="4">
        <f>D4/(D1^0.5)</f>
        <v>0.70009684461275534</v>
      </c>
    </row>
    <row r="7" spans="1:4">
      <c r="A7">
        <v>14.7</v>
      </c>
      <c r="C7" t="s">
        <v>10</v>
      </c>
      <c r="D7">
        <f>(D3-D2)/D6</f>
        <v>-2.5225081552493402</v>
      </c>
    </row>
    <row r="8" spans="1:4">
      <c r="A8">
        <v>22</v>
      </c>
    </row>
    <row r="9" spans="1:4">
      <c r="A9">
        <v>21.4</v>
      </c>
      <c r="C9" t="s">
        <v>11</v>
      </c>
      <c r="D9">
        <f>NORMSDIST(D7)</f>
        <v>5.8260624150104912E-3</v>
      </c>
    </row>
    <row r="10" spans="1:4">
      <c r="A10">
        <v>12.1</v>
      </c>
    </row>
    <row r="11" spans="1:4">
      <c r="A11">
        <v>17.899999999999999</v>
      </c>
      <c r="C11" s="5">
        <v>0.95</v>
      </c>
      <c r="D11">
        <f>NORMSINV(0.025)</f>
        <v>-1.9599639845400545</v>
      </c>
    </row>
    <row r="12" spans="1:4">
      <c r="A12">
        <v>24.9</v>
      </c>
    </row>
    <row r="13" spans="1:4">
      <c r="A13">
        <v>19</v>
      </c>
    </row>
    <row r="14" spans="1:4">
      <c r="A14">
        <v>18.8</v>
      </c>
    </row>
    <row r="15" spans="1:4">
      <c r="A15">
        <v>16</v>
      </c>
    </row>
    <row r="16" spans="1:4">
      <c r="A16">
        <v>16.3</v>
      </c>
    </row>
    <row r="17" spans="1:1">
      <c r="A17">
        <v>31.1</v>
      </c>
    </row>
    <row r="18" spans="1:1">
      <c r="A18">
        <v>15.3</v>
      </c>
    </row>
    <row r="19" spans="1:1">
      <c r="A19">
        <v>12.9</v>
      </c>
    </row>
    <row r="20" spans="1:1">
      <c r="A20">
        <v>17.100000000000001</v>
      </c>
    </row>
    <row r="21" spans="1:1">
      <c r="A21">
        <v>18.899999999999999</v>
      </c>
    </row>
    <row r="22" spans="1:1">
      <c r="A22">
        <v>16.3</v>
      </c>
    </row>
    <row r="23" spans="1:1">
      <c r="A23">
        <v>11.9</v>
      </c>
    </row>
    <row r="24" spans="1:1">
      <c r="A24">
        <v>17.5</v>
      </c>
    </row>
    <row r="25" spans="1:1">
      <c r="A25">
        <v>12.5</v>
      </c>
    </row>
    <row r="26" spans="1:1">
      <c r="A26">
        <v>8.5</v>
      </c>
    </row>
    <row r="27" spans="1:1">
      <c r="A27">
        <v>13.5</v>
      </c>
    </row>
    <row r="28" spans="1:1">
      <c r="A28">
        <v>20.2</v>
      </c>
    </row>
    <row r="29" spans="1:1">
      <c r="A29">
        <v>22.5</v>
      </c>
    </row>
    <row r="30" spans="1:1">
      <c r="A30">
        <v>25.7</v>
      </c>
    </row>
    <row r="31" spans="1:1">
      <c r="A31">
        <v>23.8</v>
      </c>
    </row>
    <row r="32" spans="1:1">
      <c r="A32">
        <v>21.5</v>
      </c>
    </row>
    <row r="33" spans="1:1">
      <c r="A33">
        <v>19.3</v>
      </c>
    </row>
    <row r="34" spans="1:1">
      <c r="A34">
        <v>14.6</v>
      </c>
    </row>
    <row r="35" spans="1:1">
      <c r="A35">
        <v>14.8</v>
      </c>
    </row>
    <row r="36" spans="1:1">
      <c r="A36">
        <v>10.5</v>
      </c>
    </row>
    <row r="37" spans="1:1">
      <c r="A37">
        <v>21.3</v>
      </c>
    </row>
    <row r="38" spans="1:1">
      <c r="A38">
        <v>13</v>
      </c>
    </row>
    <row r="39" spans="1:1">
      <c r="A39">
        <v>17.899999999999999</v>
      </c>
    </row>
    <row r="40" spans="1:1">
      <c r="A40">
        <v>19.3</v>
      </c>
    </row>
    <row r="41" spans="1:1">
      <c r="A41">
        <v>23.2</v>
      </c>
    </row>
    <row r="42" spans="1:1">
      <c r="A42">
        <v>22</v>
      </c>
    </row>
    <row r="43" spans="1:1">
      <c r="A43">
        <v>18.899999999999999</v>
      </c>
    </row>
    <row r="44" spans="1:1">
      <c r="A44">
        <v>26.6</v>
      </c>
    </row>
    <row r="45" spans="1:1">
      <c r="A45">
        <v>22.4</v>
      </c>
    </row>
    <row r="46" spans="1:1">
      <c r="A46">
        <v>26.6</v>
      </c>
    </row>
    <row r="47" spans="1:1">
      <c r="A47">
        <v>13.6</v>
      </c>
    </row>
    <row r="48" spans="1:1">
      <c r="A48">
        <v>15.3</v>
      </c>
    </row>
    <row r="49" spans="1:1">
      <c r="A49">
        <v>17.399999999999999</v>
      </c>
    </row>
    <row r="50" spans="1:1">
      <c r="A50">
        <v>22.5</v>
      </c>
    </row>
  </sheetData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t</vt:lpstr>
      <vt:lpstr>independent</vt:lpstr>
      <vt:lpstr>Sheet4</vt:lpstr>
      <vt:lpstr>Sheet5</vt:lpstr>
      <vt:lpstr>Sheet6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demouser</dc:creator>
  <cp:lastModifiedBy>demouser</cp:lastModifiedBy>
  <dcterms:created xsi:type="dcterms:W3CDTF">2009-11-24T02:02:57Z</dcterms:created>
  <dcterms:modified xsi:type="dcterms:W3CDTF">2013-05-17T06:24:44Z</dcterms:modified>
</cp:coreProperties>
</file>